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30B0DD9-9B2D-408A-A60E-7A920341A272}" xr6:coauthVersionLast="46" xr6:coauthVersionMax="46" xr10:uidLastSave="{00000000-0000-0000-0000-000000000000}"/>
  <bookViews>
    <workbookView xWindow="-108" yWindow="-108" windowWidth="23256" windowHeight="12576" firstSheet="5" activeTab="12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  <sheet name="11.09.2025." sheetId="10" r:id="rId10"/>
    <sheet name="12.09.2025." sheetId="11" r:id="rId11"/>
    <sheet name="15.09.2025." sheetId="12" r:id="rId12"/>
    <sheet name="16.09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3" l="1"/>
  <c r="C13" i="13"/>
  <c r="C9" i="13"/>
  <c r="C49" i="12"/>
  <c r="C47" i="12"/>
  <c r="C42" i="12"/>
  <c r="C48" i="12" s="1"/>
  <c r="C39" i="12"/>
  <c r="C36" i="12"/>
  <c r="C27" i="12"/>
  <c r="C24" i="12"/>
  <c r="C19" i="12"/>
  <c r="C74" i="11"/>
  <c r="C73" i="11"/>
  <c r="C31" i="11"/>
  <c r="C68" i="11"/>
  <c r="C69" i="11" s="1"/>
  <c r="C63" i="11"/>
  <c r="C59" i="11"/>
  <c r="C44" i="11"/>
  <c r="C36" i="11"/>
  <c r="C22" i="11"/>
  <c r="C18" i="11"/>
  <c r="C15" i="13" l="1"/>
  <c r="C95" i="10"/>
  <c r="C94" i="10"/>
  <c r="C90" i="10"/>
  <c r="C86" i="10"/>
  <c r="C81" i="10"/>
  <c r="C78" i="10"/>
  <c r="C75" i="10"/>
  <c r="C71" i="10"/>
  <c r="C67" i="10"/>
  <c r="C63" i="10"/>
  <c r="C57" i="10"/>
  <c r="C26" i="10"/>
  <c r="C7" i="9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<sst xmlns="http://schemas.openxmlformats.org/spreadsheetml/2006/main" count="360" uniqueCount="226">
  <si>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</si>
  <si>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</si>
  <si>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</si>
  <si>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</si>
  <si>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</si>
  <si>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</si>
  <si>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</si>
  <si>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</si>
  <si>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</si>
  <si>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</si>
  <si>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</si>
  <si>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</si>
  <si>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</si>
  <si>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</si>
  <si>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</si>
  <si>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</si>
  <si>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</si>
  <si>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</si>
  <si>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</si>
  <si>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</si>
  <si>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</si>
  <si>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</si>
  <si>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</si>
  <si>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</si>
  <si>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</si>
  <si>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</si>
  <si>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</si>
  <si>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</si>
  <si>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</si>
  <si>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</si>
  <si>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</si>
  <si>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</si>
  <si>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</si>
  <si>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</si>
  <si>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</si>
  <si>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</si>
  <si>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</si>
  <si>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</si>
  <si>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</si>
  <si>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</si>
  <si>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</si>
  <si>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</si>
  <si>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</si>
  <si>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</si>
  <si>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</si>
  <si>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</si>
  <si>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</si>
  <si>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</si>
  <si>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</si>
  <si>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</si>
  <si>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</si>
  <si>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</si>
  <si>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</si>
  <si>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</si>
  <si>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</si>
  <si>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</si>
  <si>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</si>
  <si>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</si>
  <si>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</si>
  <si>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</si>
  <si>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</si>
  <si>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</si>
  <si>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</si>
  <si>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</si>
  <si>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</si>
  <si>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</si>
  <si>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</si>
  <si>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</si>
  <si>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</si>
  <si>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</si>
  <si>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</si>
  <si>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</si>
  <si>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</si>
  <si>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</si>
  <si>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</si>
  <si>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</si>
  <si>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</si>
  <si>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</si>
  <si>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</si>
  <si>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</si>
  <si>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</si>
  <si>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</si>
  <si>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</si>
  <si>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</si>
  <si>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</si>
  <si>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</si>
  <si>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</si>
  <si>
    <t>11.09.2025.</t>
  </si>
  <si>
    <t>1.OTM 07-2025-2-TRANSFERI RFZO</t>
  </si>
  <si>
    <t xml:space="preserve"> APOTEKARSKA USTANOVA GALENA LAB</t>
  </si>
  <si>
    <t xml:space="preserve"> BIROMARKET BM DOO</t>
  </si>
  <si>
    <t xml:space="preserve"> ENGEL DOO</t>
  </si>
  <si>
    <t xml:space="preserve"> INEL</t>
  </si>
  <si>
    <t xml:space="preserve"> JKP POGREBNO</t>
  </si>
  <si>
    <t xml:space="preserve"> KOMAZEC doo</t>
  </si>
  <si>
    <t>LIFT-MONT szr</t>
  </si>
  <si>
    <t xml:space="preserve"> MESSER-TEHNOGAS AD</t>
  </si>
  <si>
    <t>REMONDIS MEDISON</t>
  </si>
  <si>
    <t xml:space="preserve"> SAMOST.PEČATOREZ.RADNJA BENČIK</t>
  </si>
  <si>
    <t xml:space="preserve"> SLUŽBENI GLASNIK</t>
  </si>
  <si>
    <t>STIGA</t>
  </si>
  <si>
    <t xml:space="preserve"> TEKIG VELETEKS DOO</t>
  </si>
  <si>
    <t xml:space="preserve"> TRIVAX VV DOO</t>
  </si>
  <si>
    <t xml:space="preserve"> TUTORIĆ DOO</t>
  </si>
  <si>
    <t>VELEBIT DOO</t>
  </si>
  <si>
    <t>VLANIX DOO  SUBOTICA</t>
  </si>
  <si>
    <t>VOLAN SUBOTICA</t>
  </si>
  <si>
    <t xml:space="preserve">DNEVNICE URGENTNO </t>
  </si>
  <si>
    <t>X-RAY KOŠUTIĆ-EKOTEH DOZIMETRIJA D.O.O.</t>
  </si>
  <si>
    <t xml:space="preserve"> ZAVOD ZA JAVNO ZDRAVLJE</t>
  </si>
  <si>
    <t xml:space="preserve">2.SANITET 07-2025-2-TRANSFERI RFZO </t>
  </si>
  <si>
    <t xml:space="preserve"> ADOC DOO</t>
  </si>
  <si>
    <t>AMG PHARM DOO</t>
  </si>
  <si>
    <t xml:space="preserve"> AMICUS SRB D.O.O.</t>
  </si>
  <si>
    <t xml:space="preserve"> APTUS DOO BEOGRAD</t>
  </si>
  <si>
    <t xml:space="preserve"> B.BRAUN ADRIA RSRB DOO</t>
  </si>
  <si>
    <t xml:space="preserve"> BIOGNOST S</t>
  </si>
  <si>
    <t xml:space="preserve"> BORF DOO</t>
  </si>
  <si>
    <t xml:space="preserve"> DIACOR DOO</t>
  </si>
  <si>
    <t>FLORA KOMERC DOO</t>
  </si>
  <si>
    <t xml:space="preserve"> HERMES PHARMA d.o.o.</t>
  </si>
  <si>
    <t xml:space="preserve"> KARDIOMED doo</t>
  </si>
  <si>
    <t xml:space="preserve"> MAGNA PHARMACIA</t>
  </si>
  <si>
    <t xml:space="preserve"> MAYMEDICA D.O.O.</t>
  </si>
  <si>
    <t xml:space="preserve"> MEDICA LINEA PHARM</t>
  </si>
  <si>
    <t>MEDILABOR DOO</t>
  </si>
  <si>
    <t xml:space="preserve"> MEDIPRO MPM</t>
  </si>
  <si>
    <t xml:space="preserve"> MEDTRONIC SRBIJA DOO</t>
  </si>
  <si>
    <t xml:space="preserve"> NEOMEDICA BGD.</t>
  </si>
  <si>
    <t xml:space="preserve"> NEOMEDICA N.S.</t>
  </si>
  <si>
    <t>OMNI MEDIKAL D.O.O.</t>
  </si>
  <si>
    <t xml:space="preserve"> PAN STAR DOO NOVI SAD</t>
  </si>
  <si>
    <t>PAROCO MEDICAL N.SAD</t>
  </si>
  <si>
    <t xml:space="preserve"> PROMEDIA DOO</t>
  </si>
  <si>
    <t xml:space="preserve"> SANOMED DOO</t>
  </si>
  <si>
    <t xml:space="preserve"> STIGA</t>
  </si>
  <si>
    <t>SUPERLAB</t>
  </si>
  <si>
    <t>TIM CO D.O.O. BEOGRAD</t>
  </si>
  <si>
    <t xml:space="preserve"> TOPCHEMIE MEDLAB D.O.O.</t>
  </si>
  <si>
    <t>VITROMEDIC</t>
  </si>
  <si>
    <t xml:space="preserve">3.REAGENSI 07-2025-2-TRANSFERI RFZO </t>
  </si>
  <si>
    <t>PROMEDIA DOO</t>
  </si>
  <si>
    <t xml:space="preserve">VIVOGEN </t>
  </si>
  <si>
    <t>UNI-CHEM</t>
  </si>
  <si>
    <t xml:space="preserve">4.UGRADNI MAT.ORTOPEDIJA  07-2025-2-TRANSFERI RFZO </t>
  </si>
  <si>
    <t xml:space="preserve">NARCISSUS </t>
  </si>
  <si>
    <t xml:space="preserve">MARK MEDICAL </t>
  </si>
  <si>
    <t xml:space="preserve">6.ENERGENTI 07-2025-2-TRANSFERI RFZO </t>
  </si>
  <si>
    <t xml:space="preserve">ZAVOD ZA JAVNO ZDRAVLJE </t>
  </si>
  <si>
    <t xml:space="preserve">KNEZ PETROL </t>
  </si>
  <si>
    <t xml:space="preserve">7.LEK D LISTA 07-2025-2-TRANSFERI RFZO </t>
  </si>
  <si>
    <t xml:space="preserve">INO PHARM </t>
  </si>
  <si>
    <t xml:space="preserve">GALINOS PHARM </t>
  </si>
  <si>
    <t xml:space="preserve">8.LEK VAN UG  07-2025-2-TRANSFERI RFZO </t>
  </si>
  <si>
    <t xml:space="preserve">MESSER </t>
  </si>
  <si>
    <t xml:space="preserve">9.OSTALI UGR.MAT. 07-2025-2-TRANSFERI RFZO </t>
  </si>
  <si>
    <t xml:space="preserve">10.LEK  LISTA U SZZ 07-2025-2-TRANSFERI RFZO </t>
  </si>
  <si>
    <t xml:space="preserve">PFIZER </t>
  </si>
  <si>
    <t xml:space="preserve">MEDIKUNION </t>
  </si>
  <si>
    <t xml:space="preserve">11.HRANA 07-2025-2-TRANSFERI RFZO </t>
  </si>
  <si>
    <t xml:space="preserve">ILLI GROUP </t>
  </si>
  <si>
    <t xml:space="preserve">12.OSTALO PL </t>
  </si>
  <si>
    <t xml:space="preserve">DNEVNICE </t>
  </si>
  <si>
    <t>12.09.2025.</t>
  </si>
  <si>
    <t>FLORA</t>
  </si>
  <si>
    <t>HUMANIS</t>
  </si>
  <si>
    <t>LAYON</t>
  </si>
  <si>
    <t>2. UM IMPLATANTI</t>
  </si>
  <si>
    <t>MAGNA</t>
  </si>
  <si>
    <t>MAYMEDICA</t>
  </si>
  <si>
    <t>3.LEK C LISTA</t>
  </si>
  <si>
    <t>UKUPNO LEK C LISTA</t>
  </si>
  <si>
    <t>PFIZER</t>
  </si>
  <si>
    <t xml:space="preserve">MAGNA </t>
  </si>
  <si>
    <t>INOPHARM</t>
  </si>
  <si>
    <t>SOPHARMA</t>
  </si>
  <si>
    <t>VEGA</t>
  </si>
  <si>
    <t>UKUPNO CITOSTATICI</t>
  </si>
  <si>
    <t>PROTON</t>
  </si>
  <si>
    <t>UKUPNO  LEK</t>
  </si>
  <si>
    <t>FRESENIUS</t>
  </si>
  <si>
    <t>ADOC</t>
  </si>
  <si>
    <t>B.BRAUN</t>
  </si>
  <si>
    <t>MEDICA LINEA</t>
  </si>
  <si>
    <t>PHARMA SWISS</t>
  </si>
  <si>
    <t>M AYMEDICAL</t>
  </si>
  <si>
    <t>PHOENIX PH</t>
  </si>
  <si>
    <t>GALEN</t>
  </si>
  <si>
    <t>OPTICUS</t>
  </si>
  <si>
    <t>ZOREX</t>
  </si>
  <si>
    <t>ATAN MARK</t>
  </si>
  <si>
    <t>ETER</t>
  </si>
  <si>
    <t>SOLIDARNA POMOC</t>
  </si>
  <si>
    <t>4.REAGENSI</t>
  </si>
  <si>
    <t>5.CITOSTATICI</t>
  </si>
  <si>
    <t>6.LEK</t>
  </si>
  <si>
    <t>7. UM OROPEDIJA</t>
  </si>
  <si>
    <t>8.HEMODIJALIZA</t>
  </si>
  <si>
    <t>13.09.2025.</t>
  </si>
  <si>
    <t>ORTHOAID</t>
  </si>
  <si>
    <t>MEDICON</t>
  </si>
  <si>
    <t>TEHNOMED</t>
  </si>
  <si>
    <t>GALEN F</t>
  </si>
  <si>
    <t>BIOSTENT</t>
  </si>
  <si>
    <t>INEL</t>
  </si>
  <si>
    <t>MEDIV</t>
  </si>
  <si>
    <t>NEOMEDICA</t>
  </si>
  <si>
    <t>OMNI MEDIKAL</t>
  </si>
  <si>
    <t>PROFESIONAL</t>
  </si>
  <si>
    <t>3.GRAFT</t>
  </si>
  <si>
    <t>PROSPERA</t>
  </si>
  <si>
    <t>UKUPNO GRAFT</t>
  </si>
  <si>
    <t>5.UM OSTALO</t>
  </si>
  <si>
    <t>6. UM OROPEDIJA</t>
  </si>
  <si>
    <t>7.HEMODIJALIZA</t>
  </si>
  <si>
    <t>16.09.2025.</t>
  </si>
  <si>
    <t>1.KRV</t>
  </si>
  <si>
    <t>UKUPNO  KRV</t>
  </si>
  <si>
    <t>BEOHEM</t>
  </si>
  <si>
    <t>MEDICOM DEC</t>
  </si>
  <si>
    <t>DIAHEM G</t>
  </si>
  <si>
    <t>MAY MEDICA</t>
  </si>
  <si>
    <t>2.OSTALO PL</t>
  </si>
  <si>
    <t>UZT</t>
  </si>
  <si>
    <t>ZARADA AKONTACIJA 09.2025.</t>
  </si>
  <si>
    <t>UKUPNO  OSTALO 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</si>
</sst>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38FD-F4D4-408E-AC3B-B62007E7465B}">
  <dimension ref="B1:E145"/>
  <sheetViews>
    <sheetView topLeftCell="A64" workbookViewId="0">
      <selection activeCell="B91" sqref="B91:C95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87</v>
      </c>
    </row>
    <row r="4" spans="2:3" x14ac:dyDescent="0.3">
      <c r="B4" s="7" t="s">
        <v>88</v>
      </c>
      <c r="C4" s="8"/>
    </row>
    <row r="5" spans="2:3" ht="13.65" customHeight="1" x14ac:dyDescent="0.3">
      <c r="B5" s="9" t="s">
        <v>89</v>
      </c>
      <c r="C5" s="10">
        <v>6992.82</v>
      </c>
    </row>
    <row r="6" spans="2:3" ht="15" customHeight="1" x14ac:dyDescent="0.3">
      <c r="B6" s="9" t="s">
        <v>90</v>
      </c>
      <c r="C6" s="10">
        <v>645822</v>
      </c>
    </row>
    <row r="7" spans="2:3" ht="15" customHeight="1" x14ac:dyDescent="0.3">
      <c r="B7" s="9" t="s">
        <v>91</v>
      </c>
      <c r="C7" s="10">
        <v>141802.79999999999</v>
      </c>
    </row>
    <row r="8" spans="2:3" ht="15" customHeight="1" x14ac:dyDescent="0.3">
      <c r="B8" s="9" t="s">
        <v>92</v>
      </c>
      <c r="C8" s="10">
        <v>12700.8</v>
      </c>
    </row>
    <row r="9" spans="2:3" ht="15" customHeight="1" x14ac:dyDescent="0.3">
      <c r="B9" s="9" t="s">
        <v>93</v>
      </c>
      <c r="C9" s="10">
        <v>148040</v>
      </c>
    </row>
    <row r="10" spans="2:3" ht="15" customHeight="1" x14ac:dyDescent="0.3">
      <c r="B10" s="9" t="s">
        <v>94</v>
      </c>
      <c r="C10" s="10">
        <v>170845.8</v>
      </c>
    </row>
    <row r="11" spans="2:3" ht="15" customHeight="1" x14ac:dyDescent="0.3">
      <c r="B11" s="9" t="s">
        <v>95</v>
      </c>
      <c r="C11" s="10">
        <v>97200</v>
      </c>
    </row>
    <row r="12" spans="2:3" ht="15" customHeight="1" x14ac:dyDescent="0.3">
      <c r="B12" s="9" t="s">
        <v>96</v>
      </c>
      <c r="C12" s="10">
        <v>114660</v>
      </c>
    </row>
    <row r="13" spans="2:3" ht="15" customHeight="1" x14ac:dyDescent="0.3">
      <c r="B13" s="9" t="s">
        <v>97</v>
      </c>
      <c r="C13" s="10">
        <v>580440</v>
      </c>
    </row>
    <row r="14" spans="2:3" ht="15" customHeight="1" x14ac:dyDescent="0.3">
      <c r="B14" s="9" t="s">
        <v>98</v>
      </c>
      <c r="C14" s="10">
        <v>3400</v>
      </c>
    </row>
    <row r="15" spans="2:3" ht="15" customHeight="1" x14ac:dyDescent="0.3">
      <c r="B15" s="9" t="s">
        <v>99</v>
      </c>
      <c r="C15" s="10">
        <v>76464</v>
      </c>
    </row>
    <row r="16" spans="2:3" ht="15" customHeight="1" x14ac:dyDescent="0.3">
      <c r="B16" s="9" t="s">
        <v>100</v>
      </c>
      <c r="C16" s="10">
        <v>267334.38</v>
      </c>
    </row>
    <row r="17" spans="2:3" ht="15" customHeight="1" x14ac:dyDescent="0.3">
      <c r="B17" s="9" t="s">
        <v>101</v>
      </c>
      <c r="C17" s="10">
        <v>527040</v>
      </c>
    </row>
    <row r="18" spans="2:3" ht="15" customHeight="1" x14ac:dyDescent="0.3">
      <c r="B18" s="9" t="s">
        <v>102</v>
      </c>
      <c r="C18" s="10">
        <v>46053.599999999999</v>
      </c>
    </row>
    <row r="19" spans="2:3" ht="15" customHeight="1" x14ac:dyDescent="0.3">
      <c r="B19" s="9" t="s">
        <v>103</v>
      </c>
      <c r="C19" s="10">
        <v>311229.59999999998</v>
      </c>
    </row>
    <row r="20" spans="2:3" ht="15" customHeight="1" x14ac:dyDescent="0.3">
      <c r="B20" s="9" t="s">
        <v>104</v>
      </c>
      <c r="C20" s="10">
        <v>26640</v>
      </c>
    </row>
    <row r="21" spans="2:3" ht="15" customHeight="1" x14ac:dyDescent="0.3">
      <c r="B21" s="9" t="s">
        <v>105</v>
      </c>
      <c r="C21" s="10">
        <v>55647</v>
      </c>
    </row>
    <row r="22" spans="2:3" ht="15" customHeight="1" x14ac:dyDescent="0.3">
      <c r="B22" s="9" t="s">
        <v>106</v>
      </c>
      <c r="C22" s="10">
        <v>1006315.2</v>
      </c>
    </row>
    <row r="23" spans="2:3" ht="15" customHeight="1" x14ac:dyDescent="0.3">
      <c r="B23" s="9" t="s">
        <v>107</v>
      </c>
      <c r="C23" s="10">
        <v>100000</v>
      </c>
    </row>
    <row r="24" spans="2:3" ht="15" customHeight="1" x14ac:dyDescent="0.3">
      <c r="B24" s="9" t="s">
        <v>108</v>
      </c>
      <c r="C24" s="10">
        <v>96360</v>
      </c>
    </row>
    <row r="25" spans="2:3" ht="15" customHeight="1" x14ac:dyDescent="0.3">
      <c r="B25" s="9" t="s">
        <v>109</v>
      </c>
      <c r="C25" s="10">
        <v>59835</v>
      </c>
    </row>
    <row r="26" spans="2:3" ht="15" customHeight="1" thickBot="1" x14ac:dyDescent="0.35">
      <c r="B26" s="11" t="s">
        <v>8</v>
      </c>
      <c r="C26" s="12">
        <f>SUM(C5:C25)</f>
        <v>4494823</v>
      </c>
    </row>
    <row r="27" spans="2:3" ht="15" customHeight="1" x14ac:dyDescent="0.3">
      <c r="B27" s="7" t="s">
        <v>110</v>
      </c>
      <c r="C27" s="8"/>
    </row>
    <row r="28" spans="2:3" ht="15" customHeight="1" x14ac:dyDescent="0.3">
      <c r="B28" s="9" t="s">
        <v>111</v>
      </c>
      <c r="C28" s="10">
        <v>130680</v>
      </c>
    </row>
    <row r="29" spans="2:3" ht="15" customHeight="1" x14ac:dyDescent="0.3">
      <c r="B29" s="9" t="s">
        <v>112</v>
      </c>
      <c r="C29" s="10">
        <v>35904</v>
      </c>
    </row>
    <row r="30" spans="2:3" ht="15" customHeight="1" x14ac:dyDescent="0.3">
      <c r="B30" s="9" t="s">
        <v>113</v>
      </c>
      <c r="C30" s="10">
        <v>31792</v>
      </c>
    </row>
    <row r="31" spans="2:3" ht="15" customHeight="1" x14ac:dyDescent="0.3">
      <c r="B31" s="9" t="s">
        <v>114</v>
      </c>
      <c r="C31" s="10">
        <v>1458000</v>
      </c>
    </row>
    <row r="32" spans="2:3" ht="15" customHeight="1" x14ac:dyDescent="0.3">
      <c r="B32" s="9" t="s">
        <v>115</v>
      </c>
      <c r="C32" s="10">
        <v>17600</v>
      </c>
    </row>
    <row r="33" spans="2:3" ht="15" customHeight="1" x14ac:dyDescent="0.3">
      <c r="B33" s="9" t="s">
        <v>116</v>
      </c>
      <c r="C33" s="10">
        <v>22920</v>
      </c>
    </row>
    <row r="34" spans="2:3" ht="15" customHeight="1" x14ac:dyDescent="0.3">
      <c r="B34" s="9" t="s">
        <v>117</v>
      </c>
      <c r="C34" s="10">
        <v>27600</v>
      </c>
    </row>
    <row r="35" spans="2:3" ht="15" customHeight="1" x14ac:dyDescent="0.3">
      <c r="B35" s="9" t="s">
        <v>118</v>
      </c>
      <c r="C35" s="10">
        <v>51519.6</v>
      </c>
    </row>
    <row r="36" spans="2:3" ht="15" customHeight="1" x14ac:dyDescent="0.3">
      <c r="B36" s="9" t="s">
        <v>119</v>
      </c>
      <c r="C36" s="10">
        <v>2160</v>
      </c>
    </row>
    <row r="37" spans="2:3" ht="15" customHeight="1" x14ac:dyDescent="0.3">
      <c r="B37" s="9" t="s">
        <v>120</v>
      </c>
      <c r="C37" s="10">
        <v>201600</v>
      </c>
    </row>
    <row r="38" spans="2:3" ht="15" customHeight="1" x14ac:dyDescent="0.3">
      <c r="B38" s="9" t="s">
        <v>121</v>
      </c>
      <c r="C38" s="10">
        <v>192000</v>
      </c>
    </row>
    <row r="39" spans="2:3" ht="15" customHeight="1" x14ac:dyDescent="0.3">
      <c r="B39" s="9" t="s">
        <v>122</v>
      </c>
      <c r="C39" s="10">
        <v>18265.5</v>
      </c>
    </row>
    <row r="40" spans="2:3" ht="15" customHeight="1" x14ac:dyDescent="0.3">
      <c r="B40" s="9" t="s">
        <v>123</v>
      </c>
      <c r="C40" s="10">
        <v>412746.19</v>
      </c>
    </row>
    <row r="41" spans="2:3" ht="15" customHeight="1" x14ac:dyDescent="0.3">
      <c r="B41" s="9" t="s">
        <v>124</v>
      </c>
      <c r="C41" s="10">
        <v>336000</v>
      </c>
    </row>
    <row r="42" spans="2:3" ht="15" customHeight="1" x14ac:dyDescent="0.3">
      <c r="B42" s="9" t="s">
        <v>125</v>
      </c>
      <c r="C42" s="10">
        <v>3074.4</v>
      </c>
    </row>
    <row r="43" spans="2:3" ht="15" customHeight="1" x14ac:dyDescent="0.3">
      <c r="B43" s="9" t="s">
        <v>126</v>
      </c>
      <c r="C43" s="10">
        <v>18720</v>
      </c>
    </row>
    <row r="44" spans="2:3" ht="15" customHeight="1" x14ac:dyDescent="0.3">
      <c r="B44" s="9" t="s">
        <v>127</v>
      </c>
      <c r="C44" s="10">
        <v>174576</v>
      </c>
    </row>
    <row r="45" spans="2:3" ht="15" customHeight="1" x14ac:dyDescent="0.3">
      <c r="B45" s="9" t="s">
        <v>128</v>
      </c>
      <c r="C45" s="10">
        <v>43200</v>
      </c>
    </row>
    <row r="46" spans="2:3" ht="15" customHeight="1" x14ac:dyDescent="0.3">
      <c r="B46" s="9" t="s">
        <v>129</v>
      </c>
      <c r="C46" s="10">
        <v>4273.2</v>
      </c>
    </row>
    <row r="47" spans="2:3" ht="15" customHeight="1" x14ac:dyDescent="0.3">
      <c r="B47" s="9" t="s">
        <v>130</v>
      </c>
      <c r="C47" s="10">
        <v>40700</v>
      </c>
    </row>
    <row r="48" spans="2:3" ht="15" customHeight="1" x14ac:dyDescent="0.3">
      <c r="B48" s="9" t="s">
        <v>131</v>
      </c>
      <c r="C48" s="10">
        <v>327096</v>
      </c>
    </row>
    <row r="49" spans="2:3" ht="15" customHeight="1" x14ac:dyDescent="0.3">
      <c r="B49" s="9" t="s">
        <v>132</v>
      </c>
      <c r="C49" s="10">
        <v>36000</v>
      </c>
    </row>
    <row r="50" spans="2:3" ht="15" customHeight="1" x14ac:dyDescent="0.3">
      <c r="B50" s="9" t="s">
        <v>133</v>
      </c>
      <c r="C50" s="10">
        <v>9048</v>
      </c>
    </row>
    <row r="51" spans="2:3" ht="15" customHeight="1" x14ac:dyDescent="0.3">
      <c r="B51" s="9" t="s">
        <v>134</v>
      </c>
      <c r="C51" s="10">
        <v>966000</v>
      </c>
    </row>
    <row r="52" spans="2:3" ht="15" customHeight="1" x14ac:dyDescent="0.3">
      <c r="B52" s="9" t="s">
        <v>135</v>
      </c>
      <c r="C52" s="10">
        <v>46359.92</v>
      </c>
    </row>
    <row r="53" spans="2:3" ht="15" customHeight="1" x14ac:dyDescent="0.3">
      <c r="B53" s="9" t="s">
        <v>136</v>
      </c>
      <c r="C53" s="10">
        <v>5184</v>
      </c>
    </row>
    <row r="54" spans="2:3" ht="15" customHeight="1" x14ac:dyDescent="0.3">
      <c r="B54" s="9" t="s">
        <v>137</v>
      </c>
      <c r="C54" s="10">
        <v>15000</v>
      </c>
    </row>
    <row r="55" spans="2:3" ht="15" customHeight="1" x14ac:dyDescent="0.3">
      <c r="B55" s="9" t="s">
        <v>138</v>
      </c>
      <c r="C55" s="10">
        <v>67200</v>
      </c>
    </row>
    <row r="56" spans="2:3" ht="15" customHeight="1" x14ac:dyDescent="0.3">
      <c r="B56" s="9" t="s">
        <v>139</v>
      </c>
      <c r="C56" s="10">
        <v>691800</v>
      </c>
    </row>
    <row r="57" spans="2:3" ht="15" customHeight="1" thickBot="1" x14ac:dyDescent="0.35">
      <c r="B57" s="11"/>
      <c r="C57" s="12">
        <f>SUM(C28:C56)</f>
        <v>5387018.8100000005</v>
      </c>
    </row>
    <row r="58" spans="2:3" ht="15" customHeight="1" x14ac:dyDescent="0.3">
      <c r="B58" s="7" t="s">
        <v>140</v>
      </c>
      <c r="C58" s="8"/>
    </row>
    <row r="59" spans="2:3" ht="15" customHeight="1" x14ac:dyDescent="0.3">
      <c r="B59" s="9" t="s">
        <v>116</v>
      </c>
      <c r="C59" s="10">
        <v>41520</v>
      </c>
    </row>
    <row r="60" spans="2:3" ht="15" customHeight="1" x14ac:dyDescent="0.3">
      <c r="B60" s="9" t="s">
        <v>141</v>
      </c>
      <c r="C60" s="10">
        <v>174183</v>
      </c>
    </row>
    <row r="61" spans="2:3" ht="15" customHeight="1" x14ac:dyDescent="0.3">
      <c r="B61" s="9" t="s">
        <v>142</v>
      </c>
      <c r="C61" s="10">
        <v>39600</v>
      </c>
    </row>
    <row r="62" spans="2:3" ht="15" customHeight="1" x14ac:dyDescent="0.3">
      <c r="B62" s="9" t="s">
        <v>143</v>
      </c>
      <c r="C62" s="10">
        <v>19344</v>
      </c>
    </row>
    <row r="63" spans="2:3" ht="15" customHeight="1" thickBot="1" x14ac:dyDescent="0.35">
      <c r="B63" s="11"/>
      <c r="C63" s="12">
        <f>SUM(C59:C62)</f>
        <v>274647</v>
      </c>
    </row>
    <row r="64" spans="2:3" ht="15" customHeight="1" x14ac:dyDescent="0.3">
      <c r="B64" s="7" t="s">
        <v>144</v>
      </c>
      <c r="C64" s="8"/>
    </row>
    <row r="65" spans="2:3" ht="15" customHeight="1" x14ac:dyDescent="0.3">
      <c r="B65" s="9" t="s">
        <v>145</v>
      </c>
      <c r="C65" s="10">
        <v>880</v>
      </c>
    </row>
    <row r="66" spans="2:3" ht="15" customHeight="1" x14ac:dyDescent="0.3">
      <c r="B66" s="9" t="s">
        <v>146</v>
      </c>
      <c r="C66" s="10">
        <v>102850</v>
      </c>
    </row>
    <row r="67" spans="2:3" ht="15" customHeight="1" thickBot="1" x14ac:dyDescent="0.35">
      <c r="B67" s="11"/>
      <c r="C67" s="12">
        <f>SUM(C65:C66)</f>
        <v>103730</v>
      </c>
    </row>
    <row r="68" spans="2:3" ht="15" customHeight="1" x14ac:dyDescent="0.3">
      <c r="B68" s="7" t="s">
        <v>147</v>
      </c>
      <c r="C68" s="8"/>
    </row>
    <row r="69" spans="2:3" ht="15" customHeight="1" x14ac:dyDescent="0.3">
      <c r="B69" s="9" t="s">
        <v>148</v>
      </c>
      <c r="C69" s="10">
        <v>48397.06</v>
      </c>
    </row>
    <row r="70" spans="2:3" ht="15" customHeight="1" x14ac:dyDescent="0.3">
      <c r="B70" s="9" t="s">
        <v>149</v>
      </c>
      <c r="C70" s="10">
        <v>165635.47</v>
      </c>
    </row>
    <row r="71" spans="2:3" ht="15" customHeight="1" thickBot="1" x14ac:dyDescent="0.35">
      <c r="B71" s="11"/>
      <c r="C71" s="12">
        <f>SUM(C69:C70)</f>
        <v>214032.53</v>
      </c>
    </row>
    <row r="72" spans="2:3" ht="15" customHeight="1" x14ac:dyDescent="0.3">
      <c r="B72" s="7" t="s">
        <v>150</v>
      </c>
      <c r="C72" s="8"/>
    </row>
    <row r="73" spans="2:3" ht="16.5" customHeight="1" x14ac:dyDescent="0.3">
      <c r="B73" s="9" t="s">
        <v>151</v>
      </c>
      <c r="C73" s="10">
        <v>660000</v>
      </c>
    </row>
    <row r="74" spans="2:3" x14ac:dyDescent="0.3">
      <c r="B74" s="9" t="s">
        <v>152</v>
      </c>
      <c r="C74" s="10">
        <v>9570</v>
      </c>
    </row>
    <row r="75" spans="2:3" ht="15" thickBot="1" x14ac:dyDescent="0.35">
      <c r="B75" s="11"/>
      <c r="C75" s="12">
        <f>SUM(C73:C74)</f>
        <v>669570</v>
      </c>
    </row>
    <row r="76" spans="2:3" x14ac:dyDescent="0.3">
      <c r="B76" s="7" t="s">
        <v>153</v>
      </c>
      <c r="C76" s="8"/>
    </row>
    <row r="77" spans="2:3" x14ac:dyDescent="0.3">
      <c r="B77" s="9" t="s">
        <v>154</v>
      </c>
      <c r="C77" s="10">
        <v>1947564.19</v>
      </c>
    </row>
    <row r="78" spans="2:3" ht="15" thickBot="1" x14ac:dyDescent="0.35">
      <c r="B78" s="11"/>
      <c r="C78" s="12">
        <f>SUM(C77:C77)</f>
        <v>1947564.19</v>
      </c>
    </row>
    <row r="79" spans="2:3" x14ac:dyDescent="0.3">
      <c r="B79" s="7" t="s">
        <v>155</v>
      </c>
      <c r="C79" s="8"/>
    </row>
    <row r="80" spans="2:3" x14ac:dyDescent="0.3">
      <c r="B80" s="9" t="s">
        <v>100</v>
      </c>
      <c r="C80" s="10">
        <v>803161.26</v>
      </c>
    </row>
    <row r="81" spans="2:3" ht="15" thickBot="1" x14ac:dyDescent="0.35">
      <c r="B81" s="11"/>
      <c r="C81" s="12">
        <f>SUM(C80:C80)</f>
        <v>803161.26</v>
      </c>
    </row>
    <row r="82" spans="2:3" x14ac:dyDescent="0.3">
      <c r="B82" s="7" t="s">
        <v>156</v>
      </c>
      <c r="C82" s="8"/>
    </row>
    <row r="83" spans="2:3" x14ac:dyDescent="0.3">
      <c r="B83" s="9" t="s">
        <v>151</v>
      </c>
      <c r="C83" s="10">
        <v>2904</v>
      </c>
    </row>
    <row r="84" spans="2:3" x14ac:dyDescent="0.3">
      <c r="B84" s="9" t="s">
        <v>157</v>
      </c>
      <c r="C84" s="10">
        <v>261122.62</v>
      </c>
    </row>
    <row r="85" spans="2:3" x14ac:dyDescent="0.3">
      <c r="B85" s="9" t="s">
        <v>158</v>
      </c>
      <c r="C85" s="10">
        <v>10945</v>
      </c>
    </row>
    <row r="86" spans="2:3" ht="15" thickBot="1" x14ac:dyDescent="0.35">
      <c r="B86" s="11"/>
      <c r="C86" s="12">
        <f>SUM(C83:C85)</f>
        <v>274971.62</v>
      </c>
    </row>
    <row r="87" spans="2:3" x14ac:dyDescent="0.3">
      <c r="B87" s="7" t="s">
        <v>159</v>
      </c>
      <c r="C87" s="8"/>
    </row>
    <row r="88" spans="2:3" x14ac:dyDescent="0.3">
      <c r="B88" s="9" t="s">
        <v>160</v>
      </c>
      <c r="C88" s="10">
        <v>1757019.78</v>
      </c>
    </row>
    <row r="89" spans="2:3" x14ac:dyDescent="0.3">
      <c r="B89" s="9" t="s">
        <v>33</v>
      </c>
      <c r="C89" s="10">
        <v>75000</v>
      </c>
    </row>
    <row r="90" spans="2:3" ht="15" thickBot="1" x14ac:dyDescent="0.35">
      <c r="B90" s="11"/>
      <c r="C90" s="12">
        <f>SUM(C88:C89)</f>
        <v>1832019.78</v>
      </c>
    </row>
    <row r="91" spans="2:3" x14ac:dyDescent="0.3">
      <c r="B91" s="7" t="s">
        <v>161</v>
      </c>
      <c r="C91" s="8"/>
    </row>
    <row r="92" spans="2:3" x14ac:dyDescent="0.3">
      <c r="B92" s="9" t="s">
        <v>162</v>
      </c>
      <c r="C92" s="10">
        <v>8160</v>
      </c>
    </row>
    <row r="93" spans="2:3" x14ac:dyDescent="0.3">
      <c r="B93" s="9" t="s">
        <v>80</v>
      </c>
      <c r="C93" s="10">
        <v>242.28</v>
      </c>
    </row>
    <row r="94" spans="2:3" ht="15" thickBot="1" x14ac:dyDescent="0.35">
      <c r="B94" s="11" t="s">
        <v>7</v>
      </c>
      <c r="C94" s="12">
        <f>SUM(C92:C93)</f>
        <v>8402.2800000000007</v>
      </c>
    </row>
    <row r="95" spans="2:3" ht="16.2" thickBot="1" x14ac:dyDescent="0.35">
      <c r="B95" s="13" t="s">
        <v>8</v>
      </c>
      <c r="C95" s="14">
        <f>SUM(C94+C90+C86+C81+C78+C75+C71+C67+C63+C57+C26)</f>
        <v>16009940.470000003</v>
      </c>
    </row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EC25-880C-4238-B18C-58495BE544C2}">
  <dimension ref="B1:C74"/>
  <sheetViews>
    <sheetView workbookViewId="0">
      <selection activeCell="E26" sqref="E2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163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190</v>
      </c>
      <c r="C6" s="10">
        <v>1074672</v>
      </c>
    </row>
    <row r="7" spans="2:3" x14ac:dyDescent="0.3">
      <c r="B7" s="9" t="s">
        <v>182</v>
      </c>
      <c r="C7" s="10">
        <v>321290.2</v>
      </c>
    </row>
    <row r="8" spans="2:3" x14ac:dyDescent="0.3">
      <c r="B8" s="9" t="s">
        <v>191</v>
      </c>
      <c r="C8" s="10">
        <v>26448</v>
      </c>
    </row>
    <row r="9" spans="2:3" x14ac:dyDescent="0.3">
      <c r="B9" s="9" t="s">
        <v>39</v>
      </c>
      <c r="C9" s="10">
        <v>52131.46</v>
      </c>
    </row>
    <row r="10" spans="2:3" x14ac:dyDescent="0.3">
      <c r="B10" s="9" t="s">
        <v>164</v>
      </c>
      <c r="C10" s="10">
        <v>33894</v>
      </c>
    </row>
    <row r="11" spans="2:3" x14ac:dyDescent="0.3">
      <c r="B11" s="9" t="s">
        <v>187</v>
      </c>
      <c r="C11" s="10">
        <v>54432</v>
      </c>
    </row>
    <row r="12" spans="2:3" x14ac:dyDescent="0.3">
      <c r="B12" s="9" t="s">
        <v>11</v>
      </c>
      <c r="C12" s="10">
        <v>158400</v>
      </c>
    </row>
    <row r="13" spans="2:3" x14ac:dyDescent="0.3">
      <c r="B13" s="9" t="s">
        <v>165</v>
      </c>
      <c r="C13" s="10">
        <v>40700</v>
      </c>
    </row>
    <row r="14" spans="2:3" x14ac:dyDescent="0.3">
      <c r="B14" s="9" t="s">
        <v>166</v>
      </c>
      <c r="C14" s="10">
        <v>86020</v>
      </c>
    </row>
    <row r="15" spans="2:3" x14ac:dyDescent="0.3">
      <c r="B15" s="9" t="s">
        <v>188</v>
      </c>
      <c r="C15" s="10">
        <v>77148</v>
      </c>
    </row>
    <row r="16" spans="2:3" x14ac:dyDescent="0.3">
      <c r="B16" s="9" t="s">
        <v>176</v>
      </c>
      <c r="C16" s="10">
        <v>687024</v>
      </c>
    </row>
    <row r="17" spans="2:3" x14ac:dyDescent="0.3">
      <c r="B17" s="9" t="s">
        <v>189</v>
      </c>
      <c r="C17" s="10">
        <v>758620</v>
      </c>
    </row>
    <row r="18" spans="2:3" ht="15" thickBot="1" x14ac:dyDescent="0.35">
      <c r="B18" s="11" t="s">
        <v>36</v>
      </c>
      <c r="C18" s="12">
        <f>SUM(C6:C17)</f>
        <v>3370779.66</v>
      </c>
    </row>
    <row r="19" spans="2:3" x14ac:dyDescent="0.3">
      <c r="B19" s="7" t="s">
        <v>167</v>
      </c>
      <c r="C19" s="8"/>
    </row>
    <row r="20" spans="2:3" x14ac:dyDescent="0.3">
      <c r="B20" s="9" t="s">
        <v>168</v>
      </c>
      <c r="C20" s="10">
        <v>203445</v>
      </c>
    </row>
    <row r="21" spans="2:3" x14ac:dyDescent="0.3">
      <c r="B21" s="9" t="s">
        <v>169</v>
      </c>
      <c r="C21" s="10">
        <v>393331.95</v>
      </c>
    </row>
    <row r="22" spans="2:3" ht="15" thickBot="1" x14ac:dyDescent="0.35">
      <c r="B22" s="11" t="s">
        <v>14</v>
      </c>
      <c r="C22" s="12">
        <f>SUM(C20:C21)</f>
        <v>596776.94999999995</v>
      </c>
    </row>
    <row r="23" spans="2:3" x14ac:dyDescent="0.3">
      <c r="B23" s="7" t="s">
        <v>170</v>
      </c>
      <c r="C23" s="10"/>
    </row>
    <row r="24" spans="2:3" x14ac:dyDescent="0.3">
      <c r="B24" s="9" t="s">
        <v>181</v>
      </c>
      <c r="C24" s="10">
        <v>1575980.34</v>
      </c>
    </row>
    <row r="25" spans="2:3" x14ac:dyDescent="0.3">
      <c r="B25" s="9" t="s">
        <v>33</v>
      </c>
      <c r="C25" s="10">
        <v>58022.8</v>
      </c>
    </row>
    <row r="26" spans="2:3" x14ac:dyDescent="0.3">
      <c r="B26" s="9" t="s">
        <v>183</v>
      </c>
      <c r="C26" s="10">
        <v>187893.2</v>
      </c>
    </row>
    <row r="27" spans="2:3" x14ac:dyDescent="0.3">
      <c r="B27" s="9" t="s">
        <v>172</v>
      </c>
      <c r="C27" s="10">
        <v>60970.14</v>
      </c>
    </row>
    <row r="28" spans="2:3" x14ac:dyDescent="0.3">
      <c r="B28" s="9" t="s">
        <v>186</v>
      </c>
      <c r="C28" s="10">
        <v>756215.9</v>
      </c>
    </row>
    <row r="29" spans="2:3" x14ac:dyDescent="0.3">
      <c r="B29" s="9" t="s">
        <v>175</v>
      </c>
      <c r="C29" s="10">
        <v>945429.85</v>
      </c>
    </row>
    <row r="30" spans="2:3" x14ac:dyDescent="0.3">
      <c r="B30" s="9" t="s">
        <v>176</v>
      </c>
      <c r="C30" s="10">
        <v>234141.16</v>
      </c>
    </row>
    <row r="31" spans="2:3" ht="15" thickBot="1" x14ac:dyDescent="0.35">
      <c r="B31" s="11" t="s">
        <v>171</v>
      </c>
      <c r="C31" s="12">
        <f>SUM(C24:C30)</f>
        <v>3818653.39</v>
      </c>
    </row>
    <row r="32" spans="2:3" x14ac:dyDescent="0.3">
      <c r="B32" s="7" t="s">
        <v>193</v>
      </c>
      <c r="C32" s="10"/>
    </row>
    <row r="33" spans="2:3" x14ac:dyDescent="0.3">
      <c r="B33" s="9" t="s">
        <v>185</v>
      </c>
      <c r="C33" s="10">
        <v>179703.83</v>
      </c>
    </row>
    <row r="34" spans="2:3" x14ac:dyDescent="0.3">
      <c r="B34" s="9" t="s">
        <v>173</v>
      </c>
      <c r="C34" s="10">
        <v>5468613.5999999996</v>
      </c>
    </row>
    <row r="35" spans="2:3" x14ac:dyDescent="0.3">
      <c r="B35" s="9" t="s">
        <v>58</v>
      </c>
      <c r="C35" s="10">
        <v>56550.78</v>
      </c>
    </row>
    <row r="36" spans="2:3" ht="15" thickBot="1" x14ac:dyDescent="0.35">
      <c r="B36" s="11" t="s">
        <v>69</v>
      </c>
      <c r="C36" s="12">
        <f>SUM(C33:C35)</f>
        <v>5704868.21</v>
      </c>
    </row>
    <row r="37" spans="2:3" x14ac:dyDescent="0.3">
      <c r="B37" s="7" t="s">
        <v>194</v>
      </c>
      <c r="C37" s="8"/>
    </row>
    <row r="38" spans="2:3" x14ac:dyDescent="0.3">
      <c r="B38" s="9" t="s">
        <v>39</v>
      </c>
      <c r="C38" s="10">
        <v>35381.24</v>
      </c>
    </row>
    <row r="39" spans="2:3" x14ac:dyDescent="0.3">
      <c r="B39" s="9" t="s">
        <v>174</v>
      </c>
      <c r="C39" s="10">
        <v>9802.32</v>
      </c>
    </row>
    <row r="40" spans="2:3" x14ac:dyDescent="0.3">
      <c r="B40" s="9" t="s">
        <v>38</v>
      </c>
      <c r="C40" s="10">
        <v>639659.9</v>
      </c>
    </row>
    <row r="41" spans="2:3" x14ac:dyDescent="0.3">
      <c r="B41" s="9" t="s">
        <v>184</v>
      </c>
      <c r="C41" s="10">
        <v>254245.53</v>
      </c>
    </row>
    <row r="42" spans="2:3" x14ac:dyDescent="0.3">
      <c r="B42" s="9" t="s">
        <v>175</v>
      </c>
      <c r="C42" s="10">
        <v>44404.800000000003</v>
      </c>
    </row>
    <row r="43" spans="2:3" x14ac:dyDescent="0.3">
      <c r="B43" s="9" t="s">
        <v>176</v>
      </c>
      <c r="C43" s="10">
        <v>54274</v>
      </c>
    </row>
    <row r="44" spans="2:3" ht="15" thickBot="1" x14ac:dyDescent="0.35">
      <c r="B44" s="11" t="s">
        <v>177</v>
      </c>
      <c r="C44" s="12">
        <f>SUM(C38:C43)</f>
        <v>1037767.79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36405.160000000003</v>
      </c>
    </row>
    <row r="47" spans="2:3" x14ac:dyDescent="0.3">
      <c r="B47" s="9" t="s">
        <v>33</v>
      </c>
      <c r="C47" s="10">
        <v>536285.75</v>
      </c>
    </row>
    <row r="48" spans="2:3" x14ac:dyDescent="0.3">
      <c r="B48" s="9" t="s">
        <v>182</v>
      </c>
      <c r="C48" s="10">
        <v>234844.72</v>
      </c>
    </row>
    <row r="49" spans="2:3" x14ac:dyDescent="0.3">
      <c r="B49" s="9" t="s">
        <v>40</v>
      </c>
      <c r="C49" s="10">
        <v>12790.8</v>
      </c>
    </row>
    <row r="50" spans="2:3" x14ac:dyDescent="0.3">
      <c r="B50" s="9" t="s">
        <v>39</v>
      </c>
      <c r="C50" s="10">
        <v>7022.4</v>
      </c>
    </row>
    <row r="51" spans="2:3" x14ac:dyDescent="0.3">
      <c r="B51" s="9" t="s">
        <v>174</v>
      </c>
      <c r="C51" s="10">
        <v>31257.599999999999</v>
      </c>
    </row>
    <row r="52" spans="2:3" x14ac:dyDescent="0.3">
      <c r="B52" s="9" t="s">
        <v>12</v>
      </c>
      <c r="C52" s="10">
        <v>1601737.5</v>
      </c>
    </row>
    <row r="53" spans="2:3" x14ac:dyDescent="0.3">
      <c r="B53" s="9" t="s">
        <v>183</v>
      </c>
      <c r="C53" s="10">
        <v>131340</v>
      </c>
    </row>
    <row r="54" spans="2:3" x14ac:dyDescent="0.3">
      <c r="B54" s="9" t="s">
        <v>184</v>
      </c>
      <c r="C54" s="10">
        <v>15851.88</v>
      </c>
    </row>
    <row r="55" spans="2:3" x14ac:dyDescent="0.3">
      <c r="B55" s="9" t="s">
        <v>38</v>
      </c>
      <c r="C55" s="10">
        <v>3029943.61</v>
      </c>
    </row>
    <row r="56" spans="2:3" x14ac:dyDescent="0.3">
      <c r="B56" s="9" t="s">
        <v>178</v>
      </c>
      <c r="C56" s="10">
        <v>28380</v>
      </c>
    </row>
    <row r="57" spans="2:3" x14ac:dyDescent="0.3">
      <c r="B57" s="9" t="s">
        <v>175</v>
      </c>
      <c r="C57" s="10">
        <v>1283373.2</v>
      </c>
    </row>
    <row r="58" spans="2:3" x14ac:dyDescent="0.3">
      <c r="B58" s="9" t="s">
        <v>176</v>
      </c>
      <c r="C58" s="10">
        <v>1313923.82</v>
      </c>
    </row>
    <row r="59" spans="2:3" ht="15" thickBot="1" x14ac:dyDescent="0.35">
      <c r="B59" s="11" t="s">
        <v>179</v>
      </c>
      <c r="C59" s="12">
        <f>SUM(C46:C58)</f>
        <v>8263156.4400000004</v>
      </c>
    </row>
    <row r="60" spans="2:3" x14ac:dyDescent="0.3">
      <c r="B60" s="7" t="s">
        <v>196</v>
      </c>
      <c r="C60" s="8"/>
    </row>
    <row r="61" spans="2:3" x14ac:dyDescent="0.3">
      <c r="B61" s="9" t="s">
        <v>15</v>
      </c>
      <c r="C61" s="10">
        <v>127875</v>
      </c>
    </row>
    <row r="62" spans="2:3" x14ac:dyDescent="0.3">
      <c r="B62" s="9" t="s">
        <v>16</v>
      </c>
      <c r="C62" s="10">
        <v>17600</v>
      </c>
    </row>
    <row r="63" spans="2:3" ht="15" thickBot="1" x14ac:dyDescent="0.35">
      <c r="B63" s="11" t="s">
        <v>17</v>
      </c>
      <c r="C63" s="12">
        <f>SUM(C61:C62)</f>
        <v>145475</v>
      </c>
    </row>
    <row r="64" spans="2:3" x14ac:dyDescent="0.3">
      <c r="B64" s="7" t="s">
        <v>197</v>
      </c>
      <c r="C64" s="8"/>
    </row>
    <row r="65" spans="2:3" x14ac:dyDescent="0.3">
      <c r="B65" s="9" t="s">
        <v>40</v>
      </c>
      <c r="C65" s="10">
        <v>1804473</v>
      </c>
    </row>
    <row r="66" spans="2:3" x14ac:dyDescent="0.3">
      <c r="B66" s="9" t="s">
        <v>12</v>
      </c>
      <c r="C66" s="10">
        <v>796796</v>
      </c>
    </row>
    <row r="67" spans="2:3" x14ac:dyDescent="0.3">
      <c r="B67" s="9" t="s">
        <v>180</v>
      </c>
      <c r="C67" s="10">
        <v>61600</v>
      </c>
    </row>
    <row r="68" spans="2:3" ht="15" thickBot="1" x14ac:dyDescent="0.35">
      <c r="B68" s="11" t="s">
        <v>43</v>
      </c>
      <c r="C68" s="12">
        <f>SUM(C65:C67)</f>
        <v>2662869</v>
      </c>
    </row>
    <row r="69" spans="2:3" ht="15" thickBot="1" x14ac:dyDescent="0.35">
      <c r="B69" s="17" t="s">
        <v>18</v>
      </c>
      <c r="C69" s="18">
        <f>SUM(C68+C63+C59+C44+C36+C31+C22+C18)</f>
        <v>25600346.440000001</v>
      </c>
    </row>
    <row r="70" spans="2:3" x14ac:dyDescent="0.3">
      <c r="B70" s="7" t="s">
        <v>44</v>
      </c>
      <c r="C70" s="8"/>
    </row>
    <row r="71" spans="2:3" x14ac:dyDescent="0.3">
      <c r="B71" s="9" t="s">
        <v>192</v>
      </c>
      <c r="C71" s="10">
        <v>752259.89</v>
      </c>
    </row>
    <row r="72" spans="2:3" x14ac:dyDescent="0.3">
      <c r="B72" s="9" t="s">
        <v>80</v>
      </c>
      <c r="C72" s="10">
        <v>34005.339999999997</v>
      </c>
    </row>
    <row r="73" spans="2:3" ht="15" thickBot="1" x14ac:dyDescent="0.35">
      <c r="B73" s="11" t="s">
        <v>7</v>
      </c>
      <c r="C73" s="12">
        <f>SUM(C71:C72)</f>
        <v>786265.23</v>
      </c>
    </row>
    <row r="74" spans="2:3" ht="16.2" thickBot="1" x14ac:dyDescent="0.35">
      <c r="B74" s="13" t="s">
        <v>8</v>
      </c>
      <c r="C74" s="14">
        <f>SUM(C73+C69)</f>
        <v>26386611.670000002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09B2-40DE-41A3-9F98-6995FC2B543F}">
  <dimension ref="B1:C49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198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34</v>
      </c>
      <c r="C6" s="10">
        <v>63756</v>
      </c>
    </row>
    <row r="7" spans="2:3" x14ac:dyDescent="0.3">
      <c r="B7" s="9" t="s">
        <v>182</v>
      </c>
      <c r="C7" s="10">
        <v>13157.1</v>
      </c>
    </row>
    <row r="8" spans="2:3" x14ac:dyDescent="0.3">
      <c r="B8" s="9" t="s">
        <v>203</v>
      </c>
      <c r="C8" s="10">
        <v>303600</v>
      </c>
    </row>
    <row r="9" spans="2:3" x14ac:dyDescent="0.3">
      <c r="B9" s="9" t="s">
        <v>51</v>
      </c>
      <c r="C9" s="10">
        <v>30030</v>
      </c>
    </row>
    <row r="10" spans="2:3" x14ac:dyDescent="0.3">
      <c r="B10" s="9" t="s">
        <v>204</v>
      </c>
      <c r="C10" s="10">
        <v>15070</v>
      </c>
    </row>
    <row r="11" spans="2:3" x14ac:dyDescent="0.3">
      <c r="B11" s="9" t="s">
        <v>166</v>
      </c>
      <c r="C11" s="10">
        <v>69740</v>
      </c>
    </row>
    <row r="12" spans="2:3" x14ac:dyDescent="0.3">
      <c r="B12" s="9" t="s">
        <v>205</v>
      </c>
      <c r="C12" s="10">
        <v>28600</v>
      </c>
    </row>
    <row r="13" spans="2:3" x14ac:dyDescent="0.3">
      <c r="B13" s="9" t="s">
        <v>206</v>
      </c>
      <c r="C13" s="10">
        <v>51772.800000000003</v>
      </c>
    </row>
    <row r="14" spans="2:3" x14ac:dyDescent="0.3">
      <c r="B14" s="9" t="s">
        <v>207</v>
      </c>
      <c r="C14" s="10">
        <v>18480</v>
      </c>
    </row>
    <row r="15" spans="2:3" x14ac:dyDescent="0.3">
      <c r="B15" s="9" t="s">
        <v>38</v>
      </c>
      <c r="C15" s="10">
        <v>62748</v>
      </c>
    </row>
    <row r="16" spans="2:3" x14ac:dyDescent="0.3">
      <c r="B16" s="9" t="s">
        <v>208</v>
      </c>
      <c r="C16" s="10">
        <v>11928</v>
      </c>
    </row>
    <row r="17" spans="2:3" x14ac:dyDescent="0.3">
      <c r="B17" s="9" t="s">
        <v>176</v>
      </c>
      <c r="C17" s="10">
        <v>674220</v>
      </c>
    </row>
    <row r="18" spans="2:3" x14ac:dyDescent="0.3">
      <c r="B18" s="9" t="s">
        <v>29</v>
      </c>
      <c r="C18" s="10">
        <v>1751098</v>
      </c>
    </row>
    <row r="19" spans="2:3" ht="15" thickBot="1" x14ac:dyDescent="0.35">
      <c r="B19" s="11" t="s">
        <v>36</v>
      </c>
      <c r="C19" s="12">
        <f>SUM(C6:C18)</f>
        <v>3094199.9</v>
      </c>
    </row>
    <row r="20" spans="2:3" x14ac:dyDescent="0.3">
      <c r="B20" s="7" t="s">
        <v>167</v>
      </c>
      <c r="C20" s="8"/>
    </row>
    <row r="21" spans="2:3" x14ac:dyDescent="0.3">
      <c r="B21" s="9" t="s">
        <v>168</v>
      </c>
      <c r="C21" s="10">
        <v>1688094</v>
      </c>
    </row>
    <row r="22" spans="2:3" x14ac:dyDescent="0.3">
      <c r="B22" s="9" t="s">
        <v>199</v>
      </c>
      <c r="C22" s="10">
        <v>205920</v>
      </c>
    </row>
    <row r="23" spans="2:3" x14ac:dyDescent="0.3">
      <c r="B23" s="9" t="s">
        <v>169</v>
      </c>
      <c r="C23" s="10">
        <v>823402.8</v>
      </c>
    </row>
    <row r="24" spans="2:3" ht="15" thickBot="1" x14ac:dyDescent="0.35">
      <c r="B24" s="11" t="s">
        <v>14</v>
      </c>
      <c r="C24" s="12">
        <f>SUM(C21:C23)</f>
        <v>2717416.8</v>
      </c>
    </row>
    <row r="25" spans="2:3" x14ac:dyDescent="0.3">
      <c r="B25" s="7" t="s">
        <v>209</v>
      </c>
      <c r="C25" s="10"/>
    </row>
    <row r="26" spans="2:3" x14ac:dyDescent="0.3">
      <c r="B26" s="9" t="s">
        <v>210</v>
      </c>
      <c r="C26" s="10">
        <v>75900</v>
      </c>
    </row>
    <row r="27" spans="2:3" ht="15" thickBot="1" x14ac:dyDescent="0.35">
      <c r="B27" s="11" t="s">
        <v>211</v>
      </c>
      <c r="C27" s="12">
        <f>SUM(C26:C26)</f>
        <v>75900</v>
      </c>
    </row>
    <row r="28" spans="2:3" x14ac:dyDescent="0.3">
      <c r="B28" s="7" t="s">
        <v>193</v>
      </c>
      <c r="C28" s="10"/>
    </row>
    <row r="29" spans="2:3" x14ac:dyDescent="0.3">
      <c r="B29" s="9" t="s">
        <v>28</v>
      </c>
      <c r="C29" s="10">
        <v>480064.32</v>
      </c>
    </row>
    <row r="30" spans="2:3" x14ac:dyDescent="0.3">
      <c r="B30" s="9" t="s">
        <v>202</v>
      </c>
      <c r="C30" s="10">
        <v>390108</v>
      </c>
    </row>
    <row r="31" spans="2:3" x14ac:dyDescent="0.3">
      <c r="B31" s="9" t="s">
        <v>185</v>
      </c>
      <c r="C31" s="10">
        <v>304261.24</v>
      </c>
    </row>
    <row r="32" spans="2:3" x14ac:dyDescent="0.3">
      <c r="B32" s="9" t="s">
        <v>12</v>
      </c>
      <c r="C32" s="10">
        <v>1057172.3999999999</v>
      </c>
    </row>
    <row r="33" spans="2:3" x14ac:dyDescent="0.3">
      <c r="B33" s="9" t="s">
        <v>58</v>
      </c>
      <c r="C33" s="10">
        <v>52608.6</v>
      </c>
    </row>
    <row r="34" spans="2:3" x14ac:dyDescent="0.3">
      <c r="B34" s="9" t="s">
        <v>29</v>
      </c>
      <c r="C34" s="10">
        <v>610890</v>
      </c>
    </row>
    <row r="35" spans="2:3" x14ac:dyDescent="0.3">
      <c r="B35" s="9" t="s">
        <v>30</v>
      </c>
      <c r="C35" s="10">
        <v>2037612</v>
      </c>
    </row>
    <row r="36" spans="2:3" ht="15" thickBot="1" x14ac:dyDescent="0.35">
      <c r="B36" s="11" t="s">
        <v>69</v>
      </c>
      <c r="C36" s="12">
        <f>SUM(C29:C35)</f>
        <v>4932716.5600000005</v>
      </c>
    </row>
    <row r="37" spans="2:3" x14ac:dyDescent="0.3">
      <c r="B37" s="7" t="s">
        <v>212</v>
      </c>
      <c r="C37" s="8"/>
    </row>
    <row r="38" spans="2:3" x14ac:dyDescent="0.3">
      <c r="B38" s="9" t="s">
        <v>33</v>
      </c>
      <c r="C38" s="10">
        <v>24623.5</v>
      </c>
    </row>
    <row r="39" spans="2:3" ht="15" thickBot="1" x14ac:dyDescent="0.35">
      <c r="B39" s="11" t="s">
        <v>41</v>
      </c>
      <c r="C39" s="12">
        <f>SUM(C38:C38)</f>
        <v>24623.5</v>
      </c>
    </row>
    <row r="40" spans="2:3" x14ac:dyDescent="0.3">
      <c r="B40" s="7" t="s">
        <v>213</v>
      </c>
      <c r="C40" s="8"/>
    </row>
    <row r="41" spans="2:3" x14ac:dyDescent="0.3">
      <c r="B41" s="9" t="s">
        <v>15</v>
      </c>
      <c r="C41" s="10">
        <v>763686</v>
      </c>
    </row>
    <row r="42" spans="2:3" ht="15" thickBot="1" x14ac:dyDescent="0.35">
      <c r="B42" s="11" t="s">
        <v>17</v>
      </c>
      <c r="C42" s="12">
        <f>SUM(C41:C41)</f>
        <v>763686</v>
      </c>
    </row>
    <row r="43" spans="2:3" x14ac:dyDescent="0.3">
      <c r="B43" s="7" t="s">
        <v>214</v>
      </c>
      <c r="C43" s="8"/>
    </row>
    <row r="44" spans="2:3" x14ac:dyDescent="0.3">
      <c r="B44" s="9" t="s">
        <v>201</v>
      </c>
      <c r="C44" s="10">
        <v>26246.22</v>
      </c>
    </row>
    <row r="45" spans="2:3" x14ac:dyDescent="0.3">
      <c r="B45" s="9" t="s">
        <v>12</v>
      </c>
      <c r="C45" s="10">
        <v>445159</v>
      </c>
    </row>
    <row r="46" spans="2:3" x14ac:dyDescent="0.3">
      <c r="B46" s="9" t="s">
        <v>200</v>
      </c>
      <c r="C46" s="10">
        <v>221958</v>
      </c>
    </row>
    <row r="47" spans="2:3" ht="15" thickBot="1" x14ac:dyDescent="0.35">
      <c r="B47" s="11" t="s">
        <v>43</v>
      </c>
      <c r="C47" s="12">
        <f>SUM(C44:C46)</f>
        <v>693363.22</v>
      </c>
    </row>
    <row r="48" spans="2:3" ht="15" thickBot="1" x14ac:dyDescent="0.35">
      <c r="B48" s="17" t="s">
        <v>18</v>
      </c>
      <c r="C48" s="18">
        <f>SUM(C47+C42+C39+C36+C27+C24+C19)</f>
        <v>12301905.98</v>
      </c>
    </row>
    <row r="49" spans="2:3" ht="16.2" thickBot="1" x14ac:dyDescent="0.35">
      <c r="B49" s="13" t="s">
        <v>8</v>
      </c>
      <c r="C49" s="14">
        <f>SUM(C48)</f>
        <v>12301905.98</v>
      </c>
    </row>
  </sheetData>
  <sortState xmlns:xlrd2="http://schemas.microsoft.com/office/spreadsheetml/2017/richdata2" ref="B6:C18">
    <sortCondition ref="B6:B18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13CF8-123D-41FE-9E11-957EDE9AAE46}">
  <dimension ref="B1:C15"/>
  <sheetViews>
    <sheetView tabSelected="1" workbookViewId="0">
      <selection activeCell="C22" sqref="C2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215</v>
      </c>
    </row>
    <row r="4" spans="2:3" x14ac:dyDescent="0.3">
      <c r="B4" s="7" t="s">
        <v>216</v>
      </c>
      <c r="C4" s="10"/>
    </row>
    <row r="5" spans="2:3" x14ac:dyDescent="0.3">
      <c r="B5" s="9" t="s">
        <v>218</v>
      </c>
      <c r="C5" s="10">
        <v>256200</v>
      </c>
    </row>
    <row r="6" spans="2:3" x14ac:dyDescent="0.3">
      <c r="B6" s="9" t="s">
        <v>219</v>
      </c>
      <c r="C6" s="10">
        <v>470250</v>
      </c>
    </row>
    <row r="7" spans="2:3" x14ac:dyDescent="0.3">
      <c r="B7" s="9" t="s">
        <v>220</v>
      </c>
      <c r="C7" s="10">
        <v>348580.8</v>
      </c>
    </row>
    <row r="8" spans="2:3" x14ac:dyDescent="0.3">
      <c r="B8" s="9" t="s">
        <v>221</v>
      </c>
      <c r="C8" s="10">
        <v>244200</v>
      </c>
    </row>
    <row r="9" spans="2:3" ht="15" thickBot="1" x14ac:dyDescent="0.35">
      <c r="B9" s="11" t="s">
        <v>217</v>
      </c>
      <c r="C9" s="12">
        <f>SUM(C5:C8)</f>
        <v>1319230.8</v>
      </c>
    </row>
    <row r="10" spans="2:3" x14ac:dyDescent="0.3">
      <c r="B10" s="7" t="s">
        <v>222</v>
      </c>
      <c r="C10" s="8"/>
    </row>
    <row r="11" spans="2:3" x14ac:dyDescent="0.3">
      <c r="B11" s="9" t="s">
        <v>223</v>
      </c>
      <c r="C11" s="10">
        <v>6</v>
      </c>
    </row>
    <row r="12" spans="2:3" x14ac:dyDescent="0.3">
      <c r="B12" s="9" t="s">
        <v>224</v>
      </c>
      <c r="C12" s="10">
        <v>95323635.159999996</v>
      </c>
    </row>
    <row r="13" spans="2:3" ht="15" thickBot="1" x14ac:dyDescent="0.35">
      <c r="B13" s="11" t="s">
        <v>225</v>
      </c>
      <c r="C13" s="12">
        <f>SUM(C11:C12)</f>
        <v>95323641.159999996</v>
      </c>
    </row>
    <row r="14" spans="2:3" ht="15" thickBot="1" x14ac:dyDescent="0.35">
      <c r="B14" s="17" t="s">
        <v>18</v>
      </c>
      <c r="C14" s="18">
        <f>SUM(C13+C9)</f>
        <v>96642871.959999993</v>
      </c>
    </row>
    <row r="15" spans="2:3" ht="16.2" thickBot="1" x14ac:dyDescent="0.35">
      <c r="B15" s="13" t="s">
        <v>8</v>
      </c>
      <c r="C15" s="14">
        <f>SUM(C14)</f>
        <v>96642871.959999993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37" workbookViewId="0">
      <selection activeCell="E48" sqref="E4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  <vt:lpstr>11.09.2025.</vt:lpstr>
      <vt:lpstr>12.09.2025.</vt:lpstr>
      <vt:lpstr>15.09.2025.</vt:lpstr>
      <vt:lpstr>16.09.2025.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2025-09-17T06:58:25Z</dcterms:modified>
</cp:coreProperties>
</file>